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valer\OneDrive\Documentos\DINORAH\SEGAM\"/>
    </mc:Choice>
  </mc:AlternateContent>
  <xr:revisionPtr revIDLastSave="0" documentId="13_ncr:1_{3935A132-842A-4442-A82C-B4D4A2540F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" sheetId="2" r:id="rId1"/>
    <sheet name="Hoja1" sheetId="3" r:id="rId2"/>
  </sheets>
  <definedNames>
    <definedName name="_xlnm.Print_Area" localSheetId="0">'2026'!$A$1:$M$61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1" i="2" l="1"/>
  <c r="N30" i="2"/>
  <c r="O14" i="2"/>
  <c r="M14" i="2"/>
  <c r="F31" i="2"/>
  <c r="E31" i="2"/>
  <c r="D31" i="2"/>
  <c r="F14" i="2"/>
  <c r="O15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13" i="2"/>
  <c r="C14" i="2"/>
  <c r="D14" i="2"/>
  <c r="E14" i="2"/>
  <c r="G14" i="2"/>
  <c r="H14" i="2"/>
  <c r="I14" i="2"/>
  <c r="J14" i="2"/>
  <c r="K14" i="2"/>
  <c r="L14" i="2"/>
  <c r="B14" i="2"/>
  <c r="B31" i="2" s="1"/>
  <c r="G31" i="2" l="1"/>
  <c r="J31" i="2"/>
  <c r="K31" i="2"/>
  <c r="C31" i="2"/>
  <c r="H31" i="2"/>
  <c r="I31" i="2"/>
  <c r="L31" i="2"/>
  <c r="M9" i="2"/>
  <c r="M11" i="2"/>
  <c r="O11" i="2" s="1"/>
  <c r="M12" i="2"/>
  <c r="O12" i="2" s="1"/>
  <c r="O13" i="2"/>
  <c r="M30" i="2"/>
  <c r="O27" i="2" l="1"/>
  <c r="O19" i="2"/>
  <c r="O26" i="2"/>
  <c r="O22" i="2"/>
  <c r="O18" i="2"/>
  <c r="O29" i="2"/>
  <c r="O25" i="2"/>
  <c r="O21" i="2"/>
  <c r="O17" i="2"/>
  <c r="O23" i="2"/>
  <c r="O28" i="2"/>
  <c r="O24" i="2"/>
  <c r="O20" i="2"/>
  <c r="O16" i="2"/>
</calcChain>
</file>

<file path=xl/sharedStrings.xml><?xml version="1.0" encoding="utf-8"?>
<sst xmlns="http://schemas.openxmlformats.org/spreadsheetml/2006/main" count="56" uniqueCount="53">
  <si>
    <t>SECRETARÍA DE ECOLOGIA Y GESTIÓN AMBIENTAL</t>
  </si>
  <si>
    <t>DIRECCIÓN DE AUDITORIA Y SUPERVISIÓN</t>
  </si>
  <si>
    <t xml:space="preserve">VISITAS DE INSPECCIÓN Y VERIFICACIÓN </t>
  </si>
  <si>
    <t xml:space="preserve">GIROS O ACTIVIDADES </t>
  </si>
  <si>
    <t>LADRILLERAS</t>
  </si>
  <si>
    <t>INDUSTRIA</t>
  </si>
  <si>
    <t>TIRADEROS RSU/RINP O RME</t>
  </si>
  <si>
    <t>EMPRESAS DE MANEJO DE RESIDUOS</t>
  </si>
  <si>
    <t>RECURSOS NATURALES</t>
  </si>
  <si>
    <t>BANCO DE MATERIALES</t>
  </si>
  <si>
    <t>TOTAL</t>
  </si>
  <si>
    <t>% Eficacia</t>
  </si>
  <si>
    <t xml:space="preserve">NOTA 1. </t>
  </si>
  <si>
    <t>A partir del 26 de septiembre del 2021 toma el cargo de la Dirección de Auditoría y Supervisión la C. Blanca Elibeth Ibarra Padrón</t>
  </si>
  <si>
    <t>AÑO 2021</t>
  </si>
  <si>
    <t>AÑO 2022</t>
  </si>
  <si>
    <t>AÑO 2023</t>
  </si>
  <si>
    <t>COMERCIOS O SERVICIOS</t>
  </si>
  <si>
    <t xml:space="preserve">NOTA 3.  </t>
  </si>
  <si>
    <t>El 03 de abril  del 2023, se ajustan las metas para los giros y actividades de Industria, Empresas de Manejo de Residuos y Recursos Naturales .</t>
  </si>
  <si>
    <t>El 06 septiembre del 2023 se ajustan las metas para los giros y actividades de Tiraderos, Empresas de manejo de residuos, Recursos Naturales y Bancos de materiales.</t>
  </si>
  <si>
    <t>AÑO 2024</t>
  </si>
  <si>
    <t>DENUNCIAS</t>
  </si>
  <si>
    <t>CONSTRUCCTIVAS</t>
  </si>
  <si>
    <t>META/AÑO</t>
  </si>
  <si>
    <t>El 02 de enero del 2024 se adicionan los registros para denuncias y constructivas atendías</t>
  </si>
  <si>
    <t>NOTA 2.</t>
  </si>
  <si>
    <t>NOTA 4.</t>
  </si>
  <si>
    <t>ENERO</t>
  </si>
  <si>
    <t>FEBRERO</t>
  </si>
  <si>
    <t>PLANTA DE TRATAMIENTO DE AGUAS RESIDUALES</t>
  </si>
  <si>
    <t>NOTA 5.</t>
  </si>
  <si>
    <t>El 01 de marzo del 2024 se adicionan los registros para visitas de inspección realizadas a plantas de tratamiento por lo tanto se modifica la meta anual a 275 visitas</t>
  </si>
  <si>
    <t>FRACCIONAMIENTOS</t>
  </si>
  <si>
    <t>AÑO 2025</t>
  </si>
  <si>
    <t>MARZO</t>
  </si>
  <si>
    <t>ABRIL</t>
  </si>
  <si>
    <t>MAYO</t>
  </si>
  <si>
    <t>NOTA 7.</t>
  </si>
  <si>
    <t>JUNIO</t>
  </si>
  <si>
    <t>JULIO</t>
  </si>
  <si>
    <t>AGOSTO</t>
  </si>
  <si>
    <t>SEPTIEMBRE</t>
  </si>
  <si>
    <t>OCTUBRE</t>
  </si>
  <si>
    <t>A partir del 17 de marzo del 2025 toma el cargo de Directora de Auditoria y Supervisión  la C. Lic. Aurea del Carmen Rodríguez Moreno</t>
  </si>
  <si>
    <t>NOVIEMBRE</t>
  </si>
  <si>
    <t>DICIEMBRE</t>
  </si>
  <si>
    <t>AÑO 2026</t>
  </si>
  <si>
    <t xml:space="preserve">Meta </t>
  </si>
  <si>
    <t>% Cumplimiento</t>
  </si>
  <si>
    <t>NOTA 8.</t>
  </si>
  <si>
    <t>Se establecen 300 visitas totales al año como meta para el año 2026.</t>
  </si>
  <si>
    <t>INFORME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</si>
</sst>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4"/>
      <color theme="1"/>
      <name val="Montserrat"/>
    </font>
    <font>
      <sz val="11"/>
      <color theme="1"/>
      <name val="Montserrat"/>
    </font>
    <font>
      <b/>
      <sz val="12"/>
      <color theme="1"/>
      <name val="Montserrat"/>
    </font>
    <font>
      <b/>
      <sz val="11"/>
      <color theme="1"/>
      <name val="Montserrat"/>
    </font>
    <font>
      <sz val="9"/>
      <color theme="1"/>
      <name val="Montserrat"/>
    </font>
    <font>
      <b/>
      <sz val="7"/>
      <color theme="1"/>
      <name val="Montserrat"/>
    </font>
    <font>
      <b/>
      <sz val="9"/>
      <color rgb="FFFF0000"/>
      <name val="Montserrat"/>
    </font>
    <font>
      <sz val="5.5"/>
      <color theme="1"/>
      <name val="Montserrat"/>
    </font>
    <font>
      <b/>
      <sz val="5.5"/>
      <color theme="1"/>
      <name val="Montserrat"/>
    </font>
    <font>
      <sz val="7"/>
      <color theme="1"/>
      <name val="Montserrat"/>
    </font>
    <font>
      <b/>
      <sz val="9"/>
      <color theme="1"/>
      <name val="Montserrat"/>
    </font>
    <font>
      <b/>
      <sz val="7"/>
      <color rgb="FFFF0000"/>
      <name val="Montserrat"/>
    </font>
    <font>
      <b/>
      <sz val="8"/>
      <color theme="1"/>
      <name val="Montserrat"/>
    </font>
    <font>
      <b/>
      <sz val="5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sz val="8"/>
      <color theme="1"/>
      <name val="Montserrat"/>
    </font>
    <font>
      <sz val="11"/>
      <name val="Montserrat"/>
    </font>
    <font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theme="0" tint="-0.34998626667073579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theme="0"/>
      </patternFill>
    </fill>
    <fill>
      <patternFill patternType="solid">
        <fgColor theme="9" tint="0.39997558519241921"/>
        <bgColor theme="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9" fontId="20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 readingOrder="1"/>
    </xf>
    <xf numFmtId="0" fontId="3" fillId="0" borderId="1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 readingOrder="1"/>
    </xf>
    <xf numFmtId="0" fontId="18" fillId="0" borderId="0" xfId="0" applyFont="1" applyAlignment="1">
      <alignment horizontal="left" vertical="center" wrapText="1"/>
    </xf>
    <xf numFmtId="0" fontId="11" fillId="0" borderId="0" xfId="0" applyFont="1"/>
    <xf numFmtId="0" fontId="7" fillId="7" borderId="2" xfId="0" applyFont="1" applyFill="1" applyBorder="1" applyAlignment="1">
      <alignment horizontal="center" vertical="center" wrapText="1" readingOrder="1"/>
    </xf>
    <xf numFmtId="0" fontId="9" fillId="2" borderId="2" xfId="0" applyFont="1" applyFill="1" applyBorder="1" applyAlignment="1">
      <alignment horizontal="left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15" fillId="2" borderId="2" xfId="0" applyFont="1" applyFill="1" applyBorder="1" applyAlignment="1">
      <alignment horizontal="center" vertical="center" wrapText="1" readingOrder="1"/>
    </xf>
    <xf numFmtId="0" fontId="10" fillId="4" borderId="2" xfId="0" applyFont="1" applyFill="1" applyBorder="1" applyAlignment="1">
      <alignment horizontal="center" vertical="center" wrapText="1" readingOrder="1"/>
    </xf>
    <xf numFmtId="0" fontId="14" fillId="2" borderId="2" xfId="0" applyFont="1" applyFill="1" applyBorder="1" applyAlignment="1">
      <alignment horizontal="center" vertical="center" wrapText="1" readingOrder="1"/>
    </xf>
    <xf numFmtId="0" fontId="7" fillId="6" borderId="2" xfId="0" applyFont="1" applyFill="1" applyBorder="1" applyAlignment="1">
      <alignment horizontal="center" vertical="center" wrapText="1" readingOrder="1"/>
    </xf>
    <xf numFmtId="0" fontId="13" fillId="3" borderId="2" xfId="0" applyFont="1" applyFill="1" applyBorder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right" vertical="center" wrapText="1" readingOrder="1"/>
    </xf>
    <xf numFmtId="0" fontId="7" fillId="4" borderId="2" xfId="0" applyFont="1" applyFill="1" applyBorder="1" applyAlignment="1">
      <alignment horizontal="right" vertical="center" wrapText="1" readingOrder="1"/>
    </xf>
    <xf numFmtId="0" fontId="7" fillId="7" borderId="2" xfId="0" applyFont="1" applyFill="1" applyBorder="1" applyAlignment="1">
      <alignment horizontal="right" vertical="center" wrapText="1" readingOrder="1"/>
    </xf>
    <xf numFmtId="0" fontId="12" fillId="5" borderId="2" xfId="0" applyFont="1" applyFill="1" applyBorder="1" applyAlignment="1">
      <alignment horizontal="right" vertical="center" wrapText="1" readingOrder="1"/>
    </xf>
    <xf numFmtId="0" fontId="12" fillId="2" borderId="2" xfId="0" applyFont="1" applyFill="1" applyBorder="1" applyAlignment="1">
      <alignment horizontal="right" vertical="center" wrapText="1" readingOrder="1"/>
    </xf>
    <xf numFmtId="0" fontId="8" fillId="3" borderId="2" xfId="0" applyFont="1" applyFill="1" applyBorder="1" applyAlignment="1">
      <alignment horizontal="right" readingOrder="1"/>
    </xf>
    <xf numFmtId="0" fontId="7" fillId="2" borderId="5" xfId="0" applyFont="1" applyFill="1" applyBorder="1" applyAlignment="1">
      <alignment horizontal="right" vertical="center" wrapText="1" readingOrder="1"/>
    </xf>
    <xf numFmtId="1" fontId="7" fillId="2" borderId="5" xfId="0" applyNumberFormat="1" applyFont="1" applyFill="1" applyBorder="1" applyAlignment="1">
      <alignment horizontal="right" vertical="center" wrapText="1" readingOrder="1"/>
    </xf>
    <xf numFmtId="0" fontId="8" fillId="3" borderId="5" xfId="0" applyFont="1" applyFill="1" applyBorder="1" applyAlignment="1">
      <alignment horizontal="right" readingOrder="1"/>
    </xf>
    <xf numFmtId="0" fontId="14" fillId="7" borderId="2" xfId="0" applyFont="1" applyFill="1" applyBorder="1" applyAlignment="1">
      <alignment horizontal="right" vertical="center" wrapText="1" readingOrder="1"/>
    </xf>
    <xf numFmtId="9" fontId="14" fillId="7" borderId="2" xfId="0" applyNumberFormat="1" applyFont="1" applyFill="1" applyBorder="1" applyAlignment="1">
      <alignment horizontal="right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14" fillId="7" borderId="2" xfId="0" applyFont="1" applyFill="1" applyBorder="1" applyAlignment="1">
      <alignment horizontal="center" vertical="center" wrapText="1" readingOrder="1"/>
    </xf>
    <xf numFmtId="0" fontId="18" fillId="0" borderId="0" xfId="0" applyFont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9" fillId="0" borderId="1" xfId="0" applyFont="1" applyBorder="1"/>
    <xf numFmtId="0" fontId="3" fillId="0" borderId="1" xfId="0" applyFont="1" applyBorder="1"/>
    <xf numFmtId="0" fontId="9" fillId="0" borderId="1" xfId="0" applyFont="1" applyBorder="1"/>
    <xf numFmtId="0" fontId="6" fillId="5" borderId="0" xfId="0" applyFont="1" applyFill="1"/>
    <xf numFmtId="0" fontId="6" fillId="0" borderId="0" xfId="0" applyFont="1"/>
    <xf numFmtId="0" fontId="18" fillId="0" borderId="1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9" fontId="7" fillId="2" borderId="5" xfId="2" applyFont="1" applyFill="1" applyBorder="1" applyAlignment="1">
      <alignment horizontal="right" vertical="center" wrapText="1" readingOrder="1"/>
    </xf>
    <xf numFmtId="0" fontId="18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96253802908024E-2"/>
          <c:y val="7.6512722586323412E-2"/>
          <c:w val="0.93511425191773656"/>
          <c:h val="0.798334916873254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'2026'!$A$9</c:f>
              <c:strCache>
                <c:ptCount val="1"/>
                <c:pt idx="0">
                  <c:v>AÑO 2021</c:v>
                </c:pt>
              </c:strCache>
            </c:strRef>
          </c:tx>
          <c:spPr>
            <a:solidFill>
              <a:schemeClr val="accent6">
                <a:tint val="39000"/>
              </a:schemeClr>
            </a:solidFill>
            <a:ln>
              <a:noFill/>
            </a:ln>
            <a:effectLst/>
          </c:spPr>
          <c:invertIfNegative val="0"/>
          <c:cat>
            <c:strRef>
              <c:f>'2026'!$B$7:$M$8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'2026'!$B$9:$M$9</c:f>
              <c:numCache>
                <c:formatCode>General</c:formatCode>
                <c:ptCount val="12"/>
                <c:pt idx="0">
                  <c:v>10</c:v>
                </c:pt>
                <c:pt idx="1">
                  <c:v>10</c:v>
                </c:pt>
                <c:pt idx="2">
                  <c:v>31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5</c:v>
                </c:pt>
                <c:pt idx="11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0-4E58-9BF8-2EFA65237827}"/>
            </c:ext>
          </c:extLst>
        </c:ser>
        <c:ser>
          <c:idx val="1"/>
          <c:order val="1"/>
          <c:tx>
            <c:strRef>
              <c:f>'2026'!$A$10</c:f>
              <c:strCache>
                <c:ptCount val="1"/>
                <c:pt idx="0">
                  <c:v>AÑO 2022</c:v>
                </c:pt>
              </c:strCache>
            </c:strRef>
          </c:tx>
          <c:spPr>
            <a:solidFill>
              <a:schemeClr val="accent6">
                <a:tint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'2026'!$B$7:$M$8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'2026'!$B$10:$M$10</c:f>
              <c:numCache>
                <c:formatCode>General</c:formatCode>
                <c:ptCount val="12"/>
                <c:pt idx="0">
                  <c:v>3</c:v>
                </c:pt>
                <c:pt idx="1">
                  <c:v>21</c:v>
                </c:pt>
                <c:pt idx="2">
                  <c:v>29</c:v>
                </c:pt>
                <c:pt idx="3">
                  <c:v>2</c:v>
                </c:pt>
                <c:pt idx="4">
                  <c:v>26</c:v>
                </c:pt>
                <c:pt idx="5">
                  <c:v>5</c:v>
                </c:pt>
                <c:pt idx="6">
                  <c:v>56</c:v>
                </c:pt>
                <c:pt idx="11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00-4E58-9BF8-2EFA65237827}"/>
            </c:ext>
          </c:extLst>
        </c:ser>
        <c:ser>
          <c:idx val="2"/>
          <c:order val="2"/>
          <c:tx>
            <c:strRef>
              <c:f>'2026'!$A$11</c:f>
              <c:strCache>
                <c:ptCount val="1"/>
                <c:pt idx="0">
                  <c:v>AÑO 2023</c:v>
                </c:pt>
              </c:strCache>
            </c:strRef>
          </c:tx>
          <c:spPr>
            <a:solidFill>
              <a:schemeClr val="accent6">
                <a:tint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'2026'!$B$7:$M$8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'2026'!$B$11:$M$11</c:f>
              <c:numCache>
                <c:formatCode>General</c:formatCode>
                <c:ptCount val="12"/>
                <c:pt idx="0">
                  <c:v>17</c:v>
                </c:pt>
                <c:pt idx="1">
                  <c:v>44</c:v>
                </c:pt>
                <c:pt idx="2">
                  <c:v>29</c:v>
                </c:pt>
                <c:pt idx="3">
                  <c:v>0</c:v>
                </c:pt>
                <c:pt idx="4">
                  <c:v>70</c:v>
                </c:pt>
                <c:pt idx="5">
                  <c:v>33</c:v>
                </c:pt>
                <c:pt idx="6">
                  <c:v>22</c:v>
                </c:pt>
                <c:pt idx="11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00-4E58-9BF8-2EFA65237827}"/>
            </c:ext>
          </c:extLst>
        </c:ser>
        <c:ser>
          <c:idx val="3"/>
          <c:order val="3"/>
          <c:tx>
            <c:strRef>
              <c:f>'2026'!$A$12</c:f>
              <c:strCache>
                <c:ptCount val="1"/>
                <c:pt idx="0">
                  <c:v>AÑO 2024</c:v>
                </c:pt>
              </c:strCache>
            </c:strRef>
          </c:tx>
          <c:spPr>
            <a:solidFill>
              <a:schemeClr val="accent6">
                <a:tint val="63000"/>
              </a:schemeClr>
            </a:solidFill>
            <a:ln>
              <a:noFill/>
            </a:ln>
            <a:effectLst/>
          </c:spPr>
          <c:invertIfNegative val="0"/>
          <c:cat>
            <c:strRef>
              <c:f>'2026'!$B$7:$M$8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'2026'!$B$12:$M$12</c:f>
              <c:numCache>
                <c:formatCode>General</c:formatCode>
                <c:ptCount val="12"/>
                <c:pt idx="0">
                  <c:v>34</c:v>
                </c:pt>
                <c:pt idx="1">
                  <c:v>73</c:v>
                </c:pt>
                <c:pt idx="2">
                  <c:v>39</c:v>
                </c:pt>
                <c:pt idx="3">
                  <c:v>16</c:v>
                </c:pt>
                <c:pt idx="4">
                  <c:v>62</c:v>
                </c:pt>
                <c:pt idx="5">
                  <c:v>16</c:v>
                </c:pt>
                <c:pt idx="6">
                  <c:v>19</c:v>
                </c:pt>
                <c:pt idx="7">
                  <c:v>13</c:v>
                </c:pt>
                <c:pt idx="8">
                  <c:v>14</c:v>
                </c:pt>
                <c:pt idx="9">
                  <c:v>8</c:v>
                </c:pt>
                <c:pt idx="10">
                  <c:v>58</c:v>
                </c:pt>
                <c:pt idx="11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00-4E58-9BF8-2EFA65237827}"/>
            </c:ext>
          </c:extLst>
        </c:ser>
        <c:ser>
          <c:idx val="9"/>
          <c:order val="4"/>
          <c:tx>
            <c:strRef>
              <c:f>'2026'!$A$13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chemeClr val="accent6">
                <a:shade val="87000"/>
              </a:schemeClr>
            </a:solidFill>
            <a:ln>
              <a:noFill/>
            </a:ln>
            <a:effectLst/>
          </c:spPr>
          <c:invertIfNegative val="0"/>
          <c:val>
            <c:numRef>
              <c:f>'2026'!$B$13:$M$13</c:f>
              <c:numCache>
                <c:formatCode>General</c:formatCode>
                <c:ptCount val="12"/>
                <c:pt idx="0">
                  <c:v>7</c:v>
                </c:pt>
                <c:pt idx="1">
                  <c:v>82</c:v>
                </c:pt>
                <c:pt idx="2">
                  <c:v>73</c:v>
                </c:pt>
                <c:pt idx="3">
                  <c:v>15</c:v>
                </c:pt>
                <c:pt idx="4">
                  <c:v>102</c:v>
                </c:pt>
                <c:pt idx="5">
                  <c:v>10</c:v>
                </c:pt>
                <c:pt idx="6">
                  <c:v>28</c:v>
                </c:pt>
                <c:pt idx="7">
                  <c:v>9</c:v>
                </c:pt>
                <c:pt idx="8">
                  <c:v>4</c:v>
                </c:pt>
                <c:pt idx="9">
                  <c:v>6</c:v>
                </c:pt>
                <c:pt idx="10">
                  <c:v>49</c:v>
                </c:pt>
                <c:pt idx="11">
                  <c:v>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6C-400E-A856-DBF72896FD9F}"/>
            </c:ext>
          </c:extLst>
        </c:ser>
        <c:ser>
          <c:idx val="4"/>
          <c:order val="5"/>
          <c:tx>
            <c:strRef>
              <c:f>'2026'!$A$15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6">
                <a:tint val="72000"/>
              </a:schemeClr>
            </a:solidFill>
            <a:ln>
              <a:noFill/>
            </a:ln>
            <a:effectLst/>
          </c:spPr>
          <c:invertIfNegative val="0"/>
          <c:cat>
            <c:strRef>
              <c:f>'2026'!$B$7:$M$8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'2026'!$B$15:$M$15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00-4E58-9BF8-2EFA65237827}"/>
            </c:ext>
          </c:extLst>
        </c:ser>
        <c:ser>
          <c:idx val="5"/>
          <c:order val="6"/>
          <c:tx>
            <c:strRef>
              <c:f>'2026'!$A$16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6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'2026'!$B$7:$M$8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'2026'!$B$16:$M$16</c:f>
            </c:numRef>
          </c:val>
          <c:extLst>
            <c:ext xmlns:c16="http://schemas.microsoft.com/office/drawing/2014/chart" uri="{C3380CC4-5D6E-409C-BE32-E72D297353CC}">
              <c16:uniqueId val="{00000005-BD00-4E58-9BF8-2EFA65237827}"/>
            </c:ext>
          </c:extLst>
        </c:ser>
        <c:ser>
          <c:idx val="6"/>
          <c:order val="7"/>
          <c:tx>
            <c:strRef>
              <c:f>'2026'!$A$17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6">
                <a:tint val="88000"/>
              </a:schemeClr>
            </a:solidFill>
            <a:ln>
              <a:noFill/>
            </a:ln>
            <a:effectLst/>
          </c:spPr>
          <c:invertIfNegative val="0"/>
          <c:val>
            <c:numRef>
              <c:f>'2026'!$B$17:$M$17</c:f>
            </c:numRef>
          </c:val>
          <c:extLst>
            <c:ext xmlns:c16="http://schemas.microsoft.com/office/drawing/2014/chart" uri="{C3380CC4-5D6E-409C-BE32-E72D297353CC}">
              <c16:uniqueId val="{00000001-B76C-400E-A856-DBF72896FD9F}"/>
            </c:ext>
          </c:extLst>
        </c:ser>
        <c:ser>
          <c:idx val="7"/>
          <c:order val="8"/>
          <c:tx>
            <c:strRef>
              <c:f>'2026'!$A$18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6">
                <a:tint val="96000"/>
              </a:schemeClr>
            </a:solidFill>
            <a:ln>
              <a:noFill/>
            </a:ln>
            <a:effectLst/>
          </c:spPr>
          <c:invertIfNegative val="0"/>
          <c:val>
            <c:numRef>
              <c:f>'2026'!$B$18:$M$18</c:f>
            </c:numRef>
          </c:val>
          <c:extLst>
            <c:ext xmlns:c16="http://schemas.microsoft.com/office/drawing/2014/chart" uri="{C3380CC4-5D6E-409C-BE32-E72D297353CC}">
              <c16:uniqueId val="{00000002-B76C-400E-A856-DBF72896FD9F}"/>
            </c:ext>
          </c:extLst>
        </c:ser>
        <c:ser>
          <c:idx val="15"/>
          <c:order val="9"/>
          <c:tx>
            <c:strRef>
              <c:f>'2026'!$A$19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6">
                <a:shade val="38000"/>
              </a:schemeClr>
            </a:solidFill>
            <a:ln>
              <a:noFill/>
            </a:ln>
            <a:effectLst/>
          </c:spPr>
          <c:invertIfNegative val="0"/>
          <c:val>
            <c:numRef>
              <c:f>'2026'!$B$19:$M$19</c:f>
            </c:numRef>
          </c:val>
          <c:extLst>
            <c:ext xmlns:c16="http://schemas.microsoft.com/office/drawing/2014/chart" uri="{C3380CC4-5D6E-409C-BE32-E72D297353CC}">
              <c16:uniqueId val="{00000003-B76C-400E-A856-DBF72896FD9F}"/>
            </c:ext>
          </c:extLst>
        </c:ser>
        <c:ser>
          <c:idx val="8"/>
          <c:order val="10"/>
          <c:tx>
            <c:strRef>
              <c:f>'2026'!$A$20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>
                <a:shade val="95000"/>
              </a:schemeClr>
            </a:solidFill>
            <a:ln>
              <a:noFill/>
            </a:ln>
            <a:effectLst/>
          </c:spPr>
          <c:invertIfNegative val="0"/>
          <c:val>
            <c:numRef>
              <c:f>'2026'!$B$20:$M$20</c:f>
            </c:numRef>
          </c:val>
          <c:extLst>
            <c:ext xmlns:c16="http://schemas.microsoft.com/office/drawing/2014/chart" uri="{C3380CC4-5D6E-409C-BE32-E72D297353CC}">
              <c16:uniqueId val="{00000004-B76C-400E-A856-DBF72896FD9F}"/>
            </c:ext>
          </c:extLst>
        </c:ser>
        <c:ser>
          <c:idx val="10"/>
          <c:order val="11"/>
          <c:tx>
            <c:strRef>
              <c:f>'2026'!$A$21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6">
                <a:shade val="79000"/>
              </a:schemeClr>
            </a:solidFill>
            <a:ln>
              <a:noFill/>
            </a:ln>
            <a:effectLst/>
          </c:spPr>
          <c:invertIfNegative val="0"/>
          <c:val>
            <c:numRef>
              <c:f>'2026'!$B$21:$M$21</c:f>
            </c:numRef>
          </c:val>
          <c:extLst>
            <c:ext xmlns:c16="http://schemas.microsoft.com/office/drawing/2014/chart" uri="{C3380CC4-5D6E-409C-BE32-E72D297353CC}">
              <c16:uniqueId val="{00000005-B76C-400E-A856-DBF72896FD9F}"/>
            </c:ext>
          </c:extLst>
        </c:ser>
        <c:ser>
          <c:idx val="11"/>
          <c:order val="12"/>
          <c:tx>
            <c:strRef>
              <c:f>'2026'!$A$22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6">
                <a:shade val="71000"/>
              </a:schemeClr>
            </a:solidFill>
            <a:ln>
              <a:noFill/>
            </a:ln>
            <a:effectLst/>
          </c:spPr>
          <c:invertIfNegative val="0"/>
          <c:val>
            <c:numRef>
              <c:f>'2026'!$B$22:$M$22</c:f>
            </c:numRef>
          </c:val>
          <c:extLst>
            <c:ext xmlns:c16="http://schemas.microsoft.com/office/drawing/2014/chart" uri="{C3380CC4-5D6E-409C-BE32-E72D297353CC}">
              <c16:uniqueId val="{00000006-B76C-400E-A856-DBF72896FD9F}"/>
            </c:ext>
          </c:extLst>
        </c:ser>
        <c:ser>
          <c:idx val="12"/>
          <c:order val="13"/>
          <c:tx>
            <c:strRef>
              <c:f>'2026'!$A$24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6">
                <a:shade val="62000"/>
              </a:schemeClr>
            </a:solidFill>
            <a:ln>
              <a:noFill/>
            </a:ln>
            <a:effectLst/>
          </c:spPr>
          <c:invertIfNegative val="0"/>
          <c:val>
            <c:numRef>
              <c:f>'2026'!$B$24:$M$24</c:f>
            </c:numRef>
          </c:val>
          <c:extLst>
            <c:ext xmlns:c16="http://schemas.microsoft.com/office/drawing/2014/chart" uri="{C3380CC4-5D6E-409C-BE32-E72D297353CC}">
              <c16:uniqueId val="{00000007-B76C-400E-A856-DBF72896FD9F}"/>
            </c:ext>
          </c:extLst>
        </c:ser>
        <c:ser>
          <c:idx val="13"/>
          <c:order val="14"/>
          <c:tx>
            <c:strRef>
              <c:f>'2026'!$A$30</c:f>
              <c:strCache>
                <c:ptCount val="1"/>
                <c:pt idx="0">
                  <c:v>META/AÑO</c:v>
                </c:pt>
              </c:strCache>
            </c:strRef>
          </c:tx>
          <c:spPr>
            <a:solidFill>
              <a:schemeClr val="accent6">
                <a:shade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'2026'!$B$7:$M$8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'2026'!$B$30:$M$30</c:f>
              <c:numCache>
                <c:formatCode>General</c:formatCode>
                <c:ptCount val="12"/>
                <c:pt idx="0">
                  <c:v>10</c:v>
                </c:pt>
                <c:pt idx="1">
                  <c:v>85</c:v>
                </c:pt>
                <c:pt idx="2">
                  <c:v>65</c:v>
                </c:pt>
                <c:pt idx="3">
                  <c:v>5</c:v>
                </c:pt>
                <c:pt idx="4">
                  <c:v>87</c:v>
                </c:pt>
                <c:pt idx="5">
                  <c:v>5</c:v>
                </c:pt>
                <c:pt idx="6">
                  <c:v>15</c:v>
                </c:pt>
                <c:pt idx="7">
                  <c:v>10</c:v>
                </c:pt>
                <c:pt idx="8">
                  <c:v>10</c:v>
                </c:pt>
                <c:pt idx="9">
                  <c:v>8</c:v>
                </c:pt>
                <c:pt idx="10">
                  <c:v>50</c:v>
                </c:pt>
                <c:pt idx="11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D00-4E58-9BF8-2EFA65237827}"/>
            </c:ext>
          </c:extLst>
        </c:ser>
        <c:ser>
          <c:idx val="14"/>
          <c:order val="15"/>
          <c:tx>
            <c:strRef>
              <c:f>'2026'!$A$31</c:f>
              <c:strCache>
                <c:ptCount val="1"/>
                <c:pt idx="0">
                  <c:v>% Eficacia</c:v>
                </c:pt>
              </c:strCache>
            </c:strRef>
          </c:tx>
          <c:spPr>
            <a:solidFill>
              <a:schemeClr val="accent6">
                <a:shade val="46000"/>
              </a:schemeClr>
            </a:solidFill>
            <a:ln>
              <a:noFill/>
            </a:ln>
            <a:effectLst/>
          </c:spPr>
          <c:invertIfNegative val="0"/>
          <c:cat>
            <c:strRef>
              <c:f>'2026'!$B$7:$M$8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'2026'!$B$31:$M$31</c:f>
              <c:numCache>
                <c:formatCode>0%</c:formatCode>
                <c:ptCount val="12"/>
                <c:pt idx="0">
                  <c:v>0.2</c:v>
                </c:pt>
                <c:pt idx="1">
                  <c:v>0.37647058823529411</c:v>
                </c:pt>
                <c:pt idx="2">
                  <c:v>0.30769230769230771</c:v>
                </c:pt>
                <c:pt idx="3">
                  <c:v>1.2</c:v>
                </c:pt>
                <c:pt idx="4">
                  <c:v>0.12643678160919541</c:v>
                </c:pt>
                <c:pt idx="5">
                  <c:v>0.8</c:v>
                </c:pt>
                <c:pt idx="6">
                  <c:v>0.4</c:v>
                </c:pt>
                <c:pt idx="7">
                  <c:v>0.7</c:v>
                </c:pt>
                <c:pt idx="8">
                  <c:v>0.9</c:v>
                </c:pt>
                <c:pt idx="9">
                  <c:v>1.25</c:v>
                </c:pt>
                <c:pt idx="10">
                  <c:v>0.68</c:v>
                </c:pt>
                <c:pt idx="11">
                  <c:v>0.35666666666666669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D00-4E58-9BF8-2EFA65237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7177984"/>
        <c:axId val="357179776"/>
      </c:barChart>
      <c:catAx>
        <c:axId val="35717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57179776"/>
        <c:crosses val="autoZero"/>
        <c:auto val="1"/>
        <c:lblAlgn val="ctr"/>
        <c:lblOffset val="100"/>
        <c:noMultiLvlLbl val="0"/>
      </c:catAx>
      <c:valAx>
        <c:axId val="357179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5717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31</xdr:row>
      <xdr:rowOff>53340</xdr:rowOff>
    </xdr:from>
    <xdr:to>
      <xdr:col>12</xdr:col>
      <xdr:colOff>592668</xdr:colOff>
      <xdr:row>45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</xdr:colOff>
      <xdr:row>0</xdr:row>
      <xdr:rowOff>0</xdr:rowOff>
    </xdr:from>
    <xdr:to>
      <xdr:col>12</xdr:col>
      <xdr:colOff>575734</xdr:colOff>
      <xdr:row>1</xdr:row>
      <xdr:rowOff>186934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508066" cy="1296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58201</xdr:rowOff>
    </xdr:from>
    <xdr:to>
      <xdr:col>12</xdr:col>
      <xdr:colOff>575733</xdr:colOff>
      <xdr:row>60</xdr:row>
      <xdr:rowOff>156819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9610F75-6BCD-4418-85EA-E95B65733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397868"/>
          <a:ext cx="9508066" cy="1343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1014"/>
  <sheetViews>
    <sheetView tabSelected="1" view="pageLayout" zoomScale="105" zoomScaleNormal="140" zoomScaleSheetLayoutView="90" zoomScalePageLayoutView="105" workbookViewId="0">
      <selection activeCell="N34" sqref="N34"/>
    </sheetView>
  </sheetViews>
  <sheetFormatPr baseColWidth="10" defaultColWidth="12.625" defaultRowHeight="15" customHeight="1" x14ac:dyDescent="0.35"/>
  <cols>
    <col min="1" max="1" width="11.75" style="1" customWidth="1"/>
    <col min="2" max="3" width="8.375" style="1" customWidth="1"/>
    <col min="4" max="6" width="10.625" style="1" customWidth="1"/>
    <col min="7" max="9" width="9.125" style="1" customWidth="1"/>
    <col min="10" max="10" width="8.25" style="1" customWidth="1"/>
    <col min="11" max="11" width="12.875" style="1" customWidth="1"/>
    <col min="12" max="12" width="8.625" style="1" customWidth="1"/>
    <col min="13" max="13" width="9.125" style="42" customWidth="1"/>
    <col min="14" max="14" width="6.625" style="42" customWidth="1"/>
    <col min="15" max="15" width="12" style="42" customWidth="1"/>
    <col min="16" max="32" width="10.625" style="1" customWidth="1"/>
    <col min="33" max="16384" width="12.625" style="1"/>
  </cols>
  <sheetData>
    <row r="1" spans="1:16" ht="87.6" customHeight="1" x14ac:dyDescent="0.3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40"/>
      <c r="O1" s="40"/>
    </row>
    <row r="2" spans="1:16" ht="18" customHeight="1" x14ac:dyDescent="0.3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40"/>
      <c r="O2" s="40"/>
    </row>
    <row r="3" spans="1:16" s="4" customFormat="1" ht="21" customHeight="1" x14ac:dyDescent="0.2">
      <c r="A3" s="53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38"/>
      <c r="O3" s="38"/>
    </row>
    <row r="4" spans="1:16" s="4" customFormat="1" ht="21" customHeight="1" x14ac:dyDescent="0.2">
      <c r="A4" s="54" t="s">
        <v>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39"/>
      <c r="O4" s="39"/>
    </row>
    <row r="5" spans="1:16" s="4" customFormat="1" ht="21" customHeight="1" x14ac:dyDescent="0.2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39"/>
      <c r="O5" s="39"/>
    </row>
    <row r="6" spans="1:16" s="4" customFormat="1" ht="14.25" customHeight="1" x14ac:dyDescent="0.2">
      <c r="A6" s="54" t="s">
        <v>52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39"/>
      <c r="O6" s="39"/>
    </row>
    <row r="7" spans="1:16" s="42" customFormat="1" ht="14.25" customHeight="1" thickBot="1" x14ac:dyDescent="0.4">
      <c r="A7" s="52" t="s">
        <v>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37"/>
      <c r="O7" s="41"/>
      <c r="P7" s="5"/>
    </row>
    <row r="8" spans="1:16" s="43" customFormat="1" ht="33" customHeight="1" x14ac:dyDescent="0.15">
      <c r="A8" s="15"/>
      <c r="B8" s="16" t="s">
        <v>4</v>
      </c>
      <c r="C8" s="16" t="s">
        <v>5</v>
      </c>
      <c r="D8" s="16" t="s">
        <v>6</v>
      </c>
      <c r="E8" s="16" t="s">
        <v>17</v>
      </c>
      <c r="F8" s="16" t="s">
        <v>7</v>
      </c>
      <c r="G8" s="16" t="s">
        <v>8</v>
      </c>
      <c r="H8" s="16" t="s">
        <v>9</v>
      </c>
      <c r="I8" s="16" t="s">
        <v>30</v>
      </c>
      <c r="J8" s="16" t="s">
        <v>23</v>
      </c>
      <c r="K8" s="17" t="s">
        <v>33</v>
      </c>
      <c r="L8" s="18" t="s">
        <v>22</v>
      </c>
      <c r="M8" s="19" t="s">
        <v>10</v>
      </c>
      <c r="N8" s="22" t="s">
        <v>48</v>
      </c>
      <c r="O8" s="11" t="s">
        <v>49</v>
      </c>
      <c r="P8" s="6"/>
    </row>
    <row r="9" spans="1:16" s="13" customFormat="1" ht="14.25" customHeight="1" x14ac:dyDescent="0.15">
      <c r="A9" s="20" t="s">
        <v>14</v>
      </c>
      <c r="B9" s="23">
        <v>10</v>
      </c>
      <c r="C9" s="23">
        <v>10</v>
      </c>
      <c r="D9" s="23">
        <v>31</v>
      </c>
      <c r="E9" s="23">
        <v>0</v>
      </c>
      <c r="F9" s="23">
        <v>1</v>
      </c>
      <c r="G9" s="23">
        <v>0</v>
      </c>
      <c r="H9" s="23">
        <v>5</v>
      </c>
      <c r="I9" s="24"/>
      <c r="J9" s="24"/>
      <c r="K9" s="24"/>
      <c r="L9" s="24"/>
      <c r="M9" s="23">
        <f>SUM(B9:H9)</f>
        <v>57</v>
      </c>
      <c r="N9" s="23"/>
      <c r="O9" s="29"/>
      <c r="P9" s="7"/>
    </row>
    <row r="10" spans="1:16" s="13" customFormat="1" ht="14.25" customHeight="1" x14ac:dyDescent="0.15">
      <c r="A10" s="20" t="s">
        <v>15</v>
      </c>
      <c r="B10" s="23">
        <v>3</v>
      </c>
      <c r="C10" s="23">
        <v>21</v>
      </c>
      <c r="D10" s="23">
        <v>29</v>
      </c>
      <c r="E10" s="23">
        <v>2</v>
      </c>
      <c r="F10" s="23">
        <v>26</v>
      </c>
      <c r="G10" s="23">
        <v>5</v>
      </c>
      <c r="H10" s="23">
        <v>56</v>
      </c>
      <c r="I10" s="24"/>
      <c r="J10" s="24"/>
      <c r="K10" s="24"/>
      <c r="L10" s="24"/>
      <c r="M10" s="23">
        <v>142</v>
      </c>
      <c r="N10" s="23"/>
      <c r="O10" s="29"/>
      <c r="P10" s="7"/>
    </row>
    <row r="11" spans="1:16" s="13" customFormat="1" ht="14.25" customHeight="1" x14ac:dyDescent="0.15">
      <c r="A11" s="20" t="s">
        <v>16</v>
      </c>
      <c r="B11" s="23">
        <v>17</v>
      </c>
      <c r="C11" s="23">
        <v>44</v>
      </c>
      <c r="D11" s="23">
        <v>29</v>
      </c>
      <c r="E11" s="23">
        <v>0</v>
      </c>
      <c r="F11" s="23">
        <v>70</v>
      </c>
      <c r="G11" s="23">
        <v>33</v>
      </c>
      <c r="H11" s="23">
        <v>22</v>
      </c>
      <c r="I11" s="24"/>
      <c r="J11" s="24"/>
      <c r="K11" s="24"/>
      <c r="L11" s="24"/>
      <c r="M11" s="23">
        <f>SUM(B11:H11)</f>
        <v>215</v>
      </c>
      <c r="N11" s="23">
        <v>215</v>
      </c>
      <c r="O11" s="49">
        <f>(M11/N11)</f>
        <v>1</v>
      </c>
      <c r="P11" s="7"/>
    </row>
    <row r="12" spans="1:16" s="13" customFormat="1" ht="14.25" customHeight="1" x14ac:dyDescent="0.15">
      <c r="A12" s="20" t="s">
        <v>21</v>
      </c>
      <c r="B12" s="23">
        <v>34</v>
      </c>
      <c r="C12" s="23">
        <v>73</v>
      </c>
      <c r="D12" s="23">
        <v>39</v>
      </c>
      <c r="E12" s="23">
        <v>16</v>
      </c>
      <c r="F12" s="23">
        <v>62</v>
      </c>
      <c r="G12" s="23">
        <v>16</v>
      </c>
      <c r="H12" s="23">
        <v>19</v>
      </c>
      <c r="I12" s="23">
        <v>13</v>
      </c>
      <c r="J12" s="23">
        <v>14</v>
      </c>
      <c r="K12" s="23">
        <v>8</v>
      </c>
      <c r="L12" s="23">
        <v>58</v>
      </c>
      <c r="M12" s="23">
        <f>SUM(B12:K12)</f>
        <v>294</v>
      </c>
      <c r="N12" s="23">
        <v>275</v>
      </c>
      <c r="O12" s="49">
        <f>(M12/N12)</f>
        <v>1.0690909090909091</v>
      </c>
      <c r="P12" s="7"/>
    </row>
    <row r="13" spans="1:16" s="13" customFormat="1" ht="14.25" customHeight="1" x14ac:dyDescent="0.15">
      <c r="A13" s="20" t="s">
        <v>34</v>
      </c>
      <c r="B13" s="23">
        <v>7</v>
      </c>
      <c r="C13" s="23">
        <v>82</v>
      </c>
      <c r="D13" s="23">
        <v>73</v>
      </c>
      <c r="E13" s="23">
        <v>15</v>
      </c>
      <c r="F13" s="23">
        <v>102</v>
      </c>
      <c r="G13" s="23">
        <v>10</v>
      </c>
      <c r="H13" s="23">
        <v>28</v>
      </c>
      <c r="I13" s="23">
        <v>9</v>
      </c>
      <c r="J13" s="23">
        <v>4</v>
      </c>
      <c r="K13" s="23">
        <v>6</v>
      </c>
      <c r="L13" s="23">
        <v>49</v>
      </c>
      <c r="M13" s="23">
        <f>SUM(B13:K13)</f>
        <v>336</v>
      </c>
      <c r="N13" s="23">
        <v>275</v>
      </c>
      <c r="O13" s="49">
        <f>(M13/N13)</f>
        <v>1.2218181818181819</v>
      </c>
      <c r="P13" s="7"/>
    </row>
    <row r="14" spans="1:16" s="13" customFormat="1" ht="14.25" customHeight="1" x14ac:dyDescent="0.15">
      <c r="A14" s="14" t="s">
        <v>47</v>
      </c>
      <c r="B14" s="32">
        <f>SUM(B15:B29)</f>
        <v>2</v>
      </c>
      <c r="C14" s="32">
        <f t="shared" ref="C14:L14" si="0">SUM(C15:C29)</f>
        <v>32</v>
      </c>
      <c r="D14" s="32">
        <f t="shared" si="0"/>
        <v>20</v>
      </c>
      <c r="E14" s="32">
        <f t="shared" si="0"/>
        <v>6</v>
      </c>
      <c r="F14" s="32">
        <f>SUM(F15:F29)</f>
        <v>11</v>
      </c>
      <c r="G14" s="32">
        <f t="shared" si="0"/>
        <v>4</v>
      </c>
      <c r="H14" s="32">
        <f t="shared" si="0"/>
        <v>6</v>
      </c>
      <c r="I14" s="32">
        <f t="shared" si="0"/>
        <v>7</v>
      </c>
      <c r="J14" s="32">
        <f t="shared" si="0"/>
        <v>9</v>
      </c>
      <c r="K14" s="32">
        <f t="shared" si="0"/>
        <v>10</v>
      </c>
      <c r="L14" s="32">
        <f t="shared" si="0"/>
        <v>34</v>
      </c>
      <c r="M14" s="23">
        <f>SUM(B14:K14)</f>
        <v>107</v>
      </c>
      <c r="N14" s="32">
        <v>300</v>
      </c>
      <c r="O14" s="49">
        <f>(M14/N14)</f>
        <v>0.35666666666666669</v>
      </c>
      <c r="P14" s="7"/>
    </row>
    <row r="15" spans="1:16" s="13" customFormat="1" ht="14.25" customHeight="1" x14ac:dyDescent="0.15">
      <c r="A15" s="14" t="s">
        <v>28</v>
      </c>
      <c r="B15" s="25">
        <v>1</v>
      </c>
      <c r="C15" s="25">
        <v>1</v>
      </c>
      <c r="D15" s="25">
        <v>2</v>
      </c>
      <c r="E15" s="25">
        <v>0</v>
      </c>
      <c r="F15" s="25">
        <v>0</v>
      </c>
      <c r="G15" s="25">
        <v>0</v>
      </c>
      <c r="H15" s="25">
        <v>3</v>
      </c>
      <c r="I15" s="25">
        <v>1</v>
      </c>
      <c r="J15" s="25">
        <v>2</v>
      </c>
      <c r="K15" s="25">
        <v>0</v>
      </c>
      <c r="L15" s="25">
        <v>0</v>
      </c>
      <c r="M15" s="23">
        <f>SUM(B15:K15)</f>
        <v>10</v>
      </c>
      <c r="N15" s="25">
        <v>12</v>
      </c>
      <c r="O15" s="49">
        <f>M15/N15</f>
        <v>0.83333333333333337</v>
      </c>
      <c r="P15" s="7"/>
    </row>
    <row r="16" spans="1:16" s="44" customFormat="1" ht="14.25" hidden="1" customHeight="1" x14ac:dyDescent="0.25">
      <c r="A16" s="34" t="s">
        <v>29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3">
        <f t="shared" ref="M16:M29" si="1">SUM(B16:K16)</f>
        <v>0</v>
      </c>
      <c r="N16" s="27">
        <v>30</v>
      </c>
      <c r="O16" s="49">
        <f t="shared" ref="O16:O26" si="2">M16/N16*100</f>
        <v>0</v>
      </c>
      <c r="P16" s="8"/>
    </row>
    <row r="17" spans="1:16" s="44" customFormat="1" ht="14.25" hidden="1" customHeight="1" x14ac:dyDescent="0.25">
      <c r="A17" s="34" t="s">
        <v>35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3">
        <f t="shared" si="1"/>
        <v>0</v>
      </c>
      <c r="N17" s="27">
        <v>30</v>
      </c>
      <c r="O17" s="49">
        <f t="shared" si="2"/>
        <v>0</v>
      </c>
      <c r="P17" s="8"/>
    </row>
    <row r="18" spans="1:16" s="44" customFormat="1" ht="14.25" hidden="1" customHeight="1" x14ac:dyDescent="0.25">
      <c r="A18" s="34" t="s">
        <v>36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3">
        <f t="shared" si="1"/>
        <v>0</v>
      </c>
      <c r="N18" s="27">
        <v>30</v>
      </c>
      <c r="O18" s="49">
        <f t="shared" si="2"/>
        <v>0</v>
      </c>
      <c r="P18" s="8"/>
    </row>
    <row r="19" spans="1:16" s="44" customFormat="1" ht="14.25" hidden="1" customHeight="1" x14ac:dyDescent="0.25">
      <c r="A19" s="34" t="s">
        <v>37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3">
        <f t="shared" si="1"/>
        <v>0</v>
      </c>
      <c r="N19" s="27">
        <v>30</v>
      </c>
      <c r="O19" s="49">
        <f t="shared" si="2"/>
        <v>0</v>
      </c>
      <c r="P19" s="8"/>
    </row>
    <row r="20" spans="1:16" s="44" customFormat="1" ht="14.25" hidden="1" customHeight="1" x14ac:dyDescent="0.25">
      <c r="A20" s="34" t="s">
        <v>39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3">
        <f t="shared" si="1"/>
        <v>0</v>
      </c>
      <c r="N20" s="27">
        <v>30</v>
      </c>
      <c r="O20" s="49">
        <f t="shared" si="2"/>
        <v>0</v>
      </c>
      <c r="P20" s="8"/>
    </row>
    <row r="21" spans="1:16" s="44" customFormat="1" ht="14.25" hidden="1" customHeight="1" x14ac:dyDescent="0.25">
      <c r="A21" s="34" t="s">
        <v>40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3">
        <f t="shared" si="1"/>
        <v>0</v>
      </c>
      <c r="N21" s="27">
        <v>17</v>
      </c>
      <c r="O21" s="49">
        <f t="shared" si="2"/>
        <v>0</v>
      </c>
      <c r="P21" s="8"/>
    </row>
    <row r="22" spans="1:16" s="44" customFormat="1" ht="14.25" hidden="1" customHeight="1" x14ac:dyDescent="0.25">
      <c r="A22" s="34" t="s">
        <v>41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3">
        <f t="shared" si="1"/>
        <v>0</v>
      </c>
      <c r="N22" s="27">
        <v>17</v>
      </c>
      <c r="O22" s="49">
        <f t="shared" si="2"/>
        <v>0</v>
      </c>
      <c r="P22" s="8"/>
    </row>
    <row r="23" spans="1:16" s="44" customFormat="1" ht="14.25" hidden="1" customHeight="1" x14ac:dyDescent="0.25">
      <c r="A23" s="34" t="s">
        <v>42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3">
        <f t="shared" si="1"/>
        <v>0</v>
      </c>
      <c r="N23" s="27">
        <v>29</v>
      </c>
      <c r="O23" s="49">
        <f t="shared" si="2"/>
        <v>0</v>
      </c>
      <c r="P23" s="8"/>
    </row>
    <row r="24" spans="1:16" s="44" customFormat="1" ht="14.25" hidden="1" customHeight="1" x14ac:dyDescent="0.25">
      <c r="A24" s="34" t="s">
        <v>43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3">
        <f t="shared" si="1"/>
        <v>0</v>
      </c>
      <c r="N24" s="27">
        <v>29</v>
      </c>
      <c r="O24" s="49">
        <f t="shared" si="2"/>
        <v>0</v>
      </c>
      <c r="P24" s="8"/>
    </row>
    <row r="25" spans="1:16" s="44" customFormat="1" ht="14.25" hidden="1" customHeight="1" x14ac:dyDescent="0.25">
      <c r="A25" s="34" t="s">
        <v>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3">
        <f t="shared" si="1"/>
        <v>0</v>
      </c>
      <c r="N25" s="27">
        <v>29</v>
      </c>
      <c r="O25" s="49">
        <f t="shared" si="2"/>
        <v>0</v>
      </c>
      <c r="P25" s="8"/>
    </row>
    <row r="26" spans="1:16" s="44" customFormat="1" ht="14.25" hidden="1" customHeight="1" x14ac:dyDescent="0.25">
      <c r="A26" s="34" t="s">
        <v>46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3">
        <f t="shared" si="1"/>
        <v>0</v>
      </c>
      <c r="N26" s="27">
        <v>17</v>
      </c>
      <c r="O26" s="49">
        <f t="shared" si="2"/>
        <v>0</v>
      </c>
      <c r="P26" s="8"/>
    </row>
    <row r="27" spans="1:16" s="13" customFormat="1" ht="14.25" customHeight="1" x14ac:dyDescent="0.15">
      <c r="A27" s="14" t="s">
        <v>29</v>
      </c>
      <c r="B27" s="25">
        <v>0</v>
      </c>
      <c r="C27" s="25">
        <v>6</v>
      </c>
      <c r="D27" s="25">
        <v>8</v>
      </c>
      <c r="E27" s="25">
        <v>0</v>
      </c>
      <c r="F27" s="25">
        <v>8</v>
      </c>
      <c r="G27" s="25">
        <v>4</v>
      </c>
      <c r="H27" s="25">
        <v>1</v>
      </c>
      <c r="I27" s="25">
        <v>1</v>
      </c>
      <c r="J27" s="25">
        <v>3</v>
      </c>
      <c r="K27" s="25">
        <v>5</v>
      </c>
      <c r="L27" s="25">
        <v>17</v>
      </c>
      <c r="M27" s="23">
        <f t="shared" si="1"/>
        <v>36</v>
      </c>
      <c r="N27" s="25">
        <v>30</v>
      </c>
      <c r="O27" s="49">
        <f>M27/N27</f>
        <v>1.2</v>
      </c>
      <c r="P27" s="7"/>
    </row>
    <row r="28" spans="1:16" s="13" customFormat="1" ht="14.25" customHeight="1" x14ac:dyDescent="0.15">
      <c r="A28" s="14" t="s">
        <v>35</v>
      </c>
      <c r="B28" s="25">
        <v>1</v>
      </c>
      <c r="C28" s="25">
        <v>8</v>
      </c>
      <c r="D28" s="25">
        <v>7</v>
      </c>
      <c r="E28" s="25">
        <v>6</v>
      </c>
      <c r="F28" s="25">
        <v>1</v>
      </c>
      <c r="G28" s="25">
        <v>0</v>
      </c>
      <c r="H28" s="25">
        <v>1</v>
      </c>
      <c r="I28" s="25">
        <v>5</v>
      </c>
      <c r="J28" s="25">
        <v>4</v>
      </c>
      <c r="K28" s="25">
        <v>4</v>
      </c>
      <c r="L28" s="25">
        <v>8</v>
      </c>
      <c r="M28" s="23">
        <f t="shared" si="1"/>
        <v>37</v>
      </c>
      <c r="N28" s="25">
        <v>30</v>
      </c>
      <c r="O28" s="49">
        <f>M28/N28</f>
        <v>1.2333333333333334</v>
      </c>
      <c r="P28" s="7"/>
    </row>
    <row r="29" spans="1:16" s="13" customFormat="1" ht="14.25" customHeight="1" x14ac:dyDescent="0.15">
      <c r="A29" s="14" t="s">
        <v>36</v>
      </c>
      <c r="B29" s="25">
        <v>0</v>
      </c>
      <c r="C29" s="25">
        <v>17</v>
      </c>
      <c r="D29" s="25">
        <v>3</v>
      </c>
      <c r="E29" s="25">
        <v>0</v>
      </c>
      <c r="F29" s="25">
        <v>2</v>
      </c>
      <c r="G29" s="25">
        <v>0</v>
      </c>
      <c r="H29" s="25">
        <v>1</v>
      </c>
      <c r="I29" s="25">
        <v>0</v>
      </c>
      <c r="J29" s="25">
        <v>0</v>
      </c>
      <c r="K29" s="25">
        <v>1</v>
      </c>
      <c r="L29" s="25">
        <v>9</v>
      </c>
      <c r="M29" s="23">
        <f t="shared" si="1"/>
        <v>24</v>
      </c>
      <c r="N29" s="25">
        <v>30</v>
      </c>
      <c r="O29" s="49">
        <f>M29/N29</f>
        <v>0.8</v>
      </c>
      <c r="P29" s="7"/>
    </row>
    <row r="30" spans="1:16" s="45" customFormat="1" ht="16.5" customHeight="1" x14ac:dyDescent="0.35">
      <c r="A30" s="21" t="s">
        <v>24</v>
      </c>
      <c r="B30" s="28">
        <v>10</v>
      </c>
      <c r="C30" s="28">
        <v>85</v>
      </c>
      <c r="D30" s="28">
        <v>65</v>
      </c>
      <c r="E30" s="28">
        <v>5</v>
      </c>
      <c r="F30" s="28">
        <v>87</v>
      </c>
      <c r="G30" s="28">
        <v>5</v>
      </c>
      <c r="H30" s="28">
        <v>15</v>
      </c>
      <c r="I30" s="28">
        <v>10</v>
      </c>
      <c r="J30" s="28">
        <v>10</v>
      </c>
      <c r="K30" s="28">
        <v>8</v>
      </c>
      <c r="L30" s="28">
        <v>50</v>
      </c>
      <c r="M30" s="28">
        <f>SUM(B30:K30)</f>
        <v>300</v>
      </c>
      <c r="N30" s="28">
        <f>SUM(N15:N26)</f>
        <v>300</v>
      </c>
      <c r="O30" s="31"/>
      <c r="P30" s="9"/>
    </row>
    <row r="31" spans="1:16" s="13" customFormat="1" ht="14.25" customHeight="1" x14ac:dyDescent="0.15">
      <c r="A31" s="35" t="s">
        <v>11</v>
      </c>
      <c r="B31" s="33">
        <f>B14/B30</f>
        <v>0.2</v>
      </c>
      <c r="C31" s="33">
        <f>C14/C30</f>
        <v>0.37647058823529411</v>
      </c>
      <c r="D31" s="33">
        <f>D14/D30</f>
        <v>0.30769230769230771</v>
      </c>
      <c r="E31" s="33">
        <f>E14/E30</f>
        <v>1.2</v>
      </c>
      <c r="F31" s="33">
        <f>F14/F30</f>
        <v>0.12643678160919541</v>
      </c>
      <c r="G31" s="33">
        <f t="shared" ref="G31:L31" si="3">G14/G30</f>
        <v>0.8</v>
      </c>
      <c r="H31" s="33">
        <f t="shared" si="3"/>
        <v>0.4</v>
      </c>
      <c r="I31" s="33">
        <f t="shared" si="3"/>
        <v>0.7</v>
      </c>
      <c r="J31" s="33">
        <f t="shared" si="3"/>
        <v>0.9</v>
      </c>
      <c r="K31" s="33">
        <f t="shared" si="3"/>
        <v>1.25</v>
      </c>
      <c r="L31" s="33">
        <f t="shared" si="3"/>
        <v>0.68</v>
      </c>
      <c r="M31" s="33">
        <f>M14/M30</f>
        <v>0.35666666666666669</v>
      </c>
      <c r="N31" s="25"/>
      <c r="O31" s="30"/>
      <c r="P31" s="7"/>
    </row>
    <row r="32" spans="1:16" ht="14.25" customHeight="1" x14ac:dyDescent="0.35">
      <c r="A32" s="2"/>
      <c r="B32" s="3"/>
      <c r="C32" s="3"/>
      <c r="D32" s="3"/>
      <c r="E32" s="3"/>
      <c r="F32" s="3"/>
      <c r="G32" s="3"/>
      <c r="H32" s="3"/>
      <c r="I32" s="3"/>
      <c r="K32" s="3"/>
      <c r="L32" s="3"/>
      <c r="M32" s="10"/>
      <c r="N32" s="10"/>
      <c r="O32" s="10"/>
    </row>
    <row r="33" spans="1:16" ht="14.25" customHeight="1" x14ac:dyDescent="0.3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10"/>
      <c r="N33" s="10"/>
      <c r="O33" s="10"/>
    </row>
    <row r="34" spans="1:16" ht="14.25" customHeight="1" x14ac:dyDescent="0.3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10"/>
      <c r="N34" s="10"/>
      <c r="O34" s="10"/>
    </row>
    <row r="35" spans="1:16" ht="14.25" customHeight="1" x14ac:dyDescent="0.3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10"/>
      <c r="N35" s="10"/>
      <c r="O35" s="10"/>
    </row>
    <row r="36" spans="1:16" ht="14.25" customHeight="1" x14ac:dyDescent="0.3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10"/>
      <c r="N36" s="10"/>
      <c r="O36" s="10"/>
    </row>
    <row r="37" spans="1:16" ht="14.25" customHeight="1" x14ac:dyDescent="0.3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10"/>
      <c r="N37" s="10"/>
      <c r="O37" s="10"/>
    </row>
    <row r="38" spans="1:16" ht="14.25" customHeight="1" x14ac:dyDescent="0.3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10"/>
      <c r="N38" s="10"/>
      <c r="O38" s="10"/>
    </row>
    <row r="39" spans="1:16" ht="14.25" customHeight="1" x14ac:dyDescent="0.3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0"/>
      <c r="N39" s="10"/>
      <c r="O39" s="10"/>
    </row>
    <row r="40" spans="1:16" ht="14.25" customHeight="1" x14ac:dyDescent="0.3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0"/>
      <c r="N40" s="10"/>
      <c r="O40" s="10"/>
    </row>
    <row r="41" spans="1:16" ht="14.25" customHeight="1" x14ac:dyDescent="0.3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0"/>
      <c r="N41" s="10"/>
      <c r="O41" s="10"/>
    </row>
    <row r="42" spans="1:16" ht="14.25" customHeight="1" x14ac:dyDescent="0.3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0"/>
      <c r="N42" s="10"/>
      <c r="O42" s="10"/>
    </row>
    <row r="43" spans="1:16" ht="14.25" customHeight="1" x14ac:dyDescent="0.3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0"/>
      <c r="N43" s="10"/>
      <c r="O43" s="10"/>
    </row>
    <row r="44" spans="1:16" ht="14.25" customHeight="1" x14ac:dyDescent="0.3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  <c r="N44" s="10"/>
      <c r="O44" s="10"/>
    </row>
    <row r="45" spans="1:16" ht="14.25" customHeight="1" x14ac:dyDescent="0.3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0"/>
      <c r="N45" s="10"/>
      <c r="O45" s="10"/>
    </row>
    <row r="46" spans="1:16" ht="14.25" customHeight="1" x14ac:dyDescent="0.3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0"/>
      <c r="N46" s="10"/>
      <c r="O46" s="10"/>
    </row>
    <row r="47" spans="1:16" s="47" customFormat="1" ht="12" customHeight="1" x14ac:dyDescent="0.2">
      <c r="A47" s="12" t="s">
        <v>12</v>
      </c>
      <c r="B47" s="50" t="s">
        <v>13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36"/>
      <c r="O47" s="46"/>
      <c r="P47" s="12"/>
    </row>
    <row r="48" spans="1:16" s="47" customFormat="1" ht="12" customHeight="1" x14ac:dyDescent="0.2">
      <c r="A48" s="47" t="s">
        <v>26</v>
      </c>
      <c r="B48" s="50" t="s">
        <v>19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36"/>
      <c r="O48" s="46"/>
    </row>
    <row r="49" spans="1:15" s="48" customFormat="1" ht="12" customHeight="1" x14ac:dyDescent="0.2">
      <c r="A49" s="48" t="s">
        <v>18</v>
      </c>
      <c r="B49" s="50" t="s">
        <v>20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36"/>
      <c r="O49" s="46"/>
    </row>
    <row r="50" spans="1:15" s="48" customFormat="1" ht="12" customHeight="1" x14ac:dyDescent="0.2">
      <c r="A50" s="48" t="s">
        <v>27</v>
      </c>
      <c r="B50" s="50" t="s">
        <v>25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36"/>
      <c r="O50" s="46"/>
    </row>
    <row r="51" spans="1:15" s="48" customFormat="1" ht="12" customHeight="1" x14ac:dyDescent="0.2">
      <c r="A51" s="48" t="s">
        <v>31</v>
      </c>
      <c r="B51" s="50" t="s">
        <v>32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36"/>
      <c r="O51" s="46"/>
    </row>
    <row r="52" spans="1:15" ht="14.25" customHeight="1" x14ac:dyDescent="0.35">
      <c r="A52" s="48" t="s">
        <v>38</v>
      </c>
      <c r="B52" s="50" t="s">
        <v>44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36"/>
    </row>
    <row r="53" spans="1:15" ht="14.25" customHeight="1" x14ac:dyDescent="0.35">
      <c r="A53" s="48" t="s">
        <v>50</v>
      </c>
      <c r="B53" s="50" t="s">
        <v>51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36"/>
    </row>
    <row r="54" spans="1:15" ht="14.25" customHeight="1" x14ac:dyDescent="0.35"/>
    <row r="55" spans="1:15" ht="14.25" customHeight="1" x14ac:dyDescent="0.35"/>
    <row r="56" spans="1:15" ht="14.25" customHeight="1" x14ac:dyDescent="0.35"/>
    <row r="57" spans="1:15" ht="14.25" customHeight="1" x14ac:dyDescent="0.35"/>
    <row r="58" spans="1:15" ht="14.25" customHeight="1" x14ac:dyDescent="0.35"/>
    <row r="59" spans="1:15" ht="14.25" customHeight="1" x14ac:dyDescent="0.35"/>
    <row r="60" spans="1:15" ht="14.25" customHeight="1" x14ac:dyDescent="0.35"/>
    <row r="61" spans="1:15" ht="14.25" customHeight="1" x14ac:dyDescent="0.35"/>
    <row r="62" spans="1:15" ht="14.25" customHeight="1" x14ac:dyDescent="0.35"/>
    <row r="63" spans="1:15" ht="14.25" customHeight="1" x14ac:dyDescent="0.35"/>
    <row r="64" spans="1:15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  <row r="1007" ht="14.25" customHeight="1" x14ac:dyDescent="0.35"/>
    <row r="1008" ht="14.25" customHeight="1" x14ac:dyDescent="0.35"/>
    <row r="1009" ht="14.25" customHeight="1" x14ac:dyDescent="0.35"/>
    <row r="1010" ht="14.25" customHeight="1" x14ac:dyDescent="0.35"/>
    <row r="1011" ht="14.25" customHeight="1" x14ac:dyDescent="0.35"/>
    <row r="1012" ht="14.25" customHeight="1" x14ac:dyDescent="0.35"/>
    <row r="1013" ht="14.25" customHeight="1" x14ac:dyDescent="0.35"/>
    <row r="1014" ht="14.25" customHeight="1" x14ac:dyDescent="0.35"/>
  </sheetData>
  <mergeCells count="14">
    <mergeCell ref="B53:M53"/>
    <mergeCell ref="B52:M52"/>
    <mergeCell ref="A1:M1"/>
    <mergeCell ref="A2:M2"/>
    <mergeCell ref="B50:M50"/>
    <mergeCell ref="B51:M51"/>
    <mergeCell ref="B47:M47"/>
    <mergeCell ref="B48:M48"/>
    <mergeCell ref="B49:M49"/>
    <mergeCell ref="A7:M7"/>
    <mergeCell ref="A3:M3"/>
    <mergeCell ref="A4:M4"/>
    <mergeCell ref="A5:M5"/>
    <mergeCell ref="A6:M6"/>
  </mergeCells>
  <pageMargins left="0.25" right="0.25" top="0.75" bottom="0.75" header="0.3" footer="0.3"/>
  <pageSetup scale="60" orientation="portrait" r:id="rId1"/>
  <ignoredErrors>
    <ignoredError sqref="M12:M13 P13:XFD13 A13 M30:N30 M15 M27:M29 B14:L14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0" sqref="B20:B21"/>
    </sheetView>
  </sheetViews>
  <sheetFormatPr baseColWidth="10"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3c3da4-5b21-4d7e-864d-437bcc4c93c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FB770364FAE44AA5BAECF3C63197D" ma:contentTypeVersion="15" ma:contentTypeDescription="Create a new document." ma:contentTypeScope="" ma:versionID="1b26d3c9eb078cfaedb27a7e98f1bc0e">
  <xsd:schema xmlns:xsd="http://www.w3.org/2001/XMLSchema" xmlns:xs="http://www.w3.org/2001/XMLSchema" xmlns:p="http://schemas.microsoft.com/office/2006/metadata/properties" xmlns:ns3="79678429-f0b4-44b0-8739-585e6db16a58" xmlns:ns4="a83c3da4-5b21-4d7e-864d-437bcc4c93c5" targetNamespace="http://schemas.microsoft.com/office/2006/metadata/properties" ma:root="true" ma:fieldsID="b923076e26df4652dd8a0adcb30778d5" ns3:_="" ns4:_="">
    <xsd:import namespace="79678429-f0b4-44b0-8739-585e6db16a58"/>
    <xsd:import namespace="a83c3da4-5b21-4d7e-864d-437bcc4c93c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78429-f0b4-44b0-8739-585e6db16a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c3da4-5b21-4d7e-864d-437bcc4c93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11D1F-D727-4DE1-A9E8-BB980BEE94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4B5521-6707-48C8-A071-4F50885D8795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a83c3da4-5b21-4d7e-864d-437bcc4c93c5"/>
    <ds:schemaRef ds:uri="http://purl.org/dc/terms/"/>
    <ds:schemaRef ds:uri="http://schemas.microsoft.com/office/infopath/2007/PartnerControls"/>
    <ds:schemaRef ds:uri="79678429-f0b4-44b0-8739-585e6db16a58"/>
  </ds:schemaRefs>
</ds:datastoreItem>
</file>

<file path=customXml/itemProps3.xml><?xml version="1.0" encoding="utf-8"?>
<ds:datastoreItem xmlns:ds="http://schemas.openxmlformats.org/officeDocument/2006/customXml" ds:itemID="{83F05867-A26C-4303-BB3C-9FFC6B355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78429-f0b4-44b0-8739-585e6db16a58"/>
    <ds:schemaRef ds:uri="a83c3da4-5b21-4d7e-864d-437bcc4c9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Hoja1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Dinorah Eloísa Mendieta Ortega</dc:creator>
  <cp:lastModifiedBy>ANA VICTORIA GARCIA MENDIETA</cp:lastModifiedBy>
  <cp:lastPrinted>2026-05-08T02:45:13Z</cp:lastPrinted>
  <dcterms:created xsi:type="dcterms:W3CDTF">2020-05-27T14:29:31Z</dcterms:created>
  <dcterms:modified xsi:type="dcterms:W3CDTF">2026-05-08T04:36:29Z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0x010100AEDFB770364FAE44AA5BAECF3C63197D</vt:lpwstr>
  </property>
</Properties>
</file>